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1400" windowHeight="5850" tabRatio="542"/>
  </bookViews>
  <sheets>
    <sheet name="СВОД" sheetId="8" r:id="rId1"/>
  </sheets>
  <definedNames>
    <definedName name="_xlnm._FilterDatabase" localSheetId="0" hidden="1">СВОД!$A$2:$K$31</definedName>
    <definedName name="_xlnm.Print_Area" localSheetId="0">СВОД!$A$1:$K$7</definedName>
  </definedNames>
  <calcPr calcId="145621"/>
</workbook>
</file>

<file path=xl/calcChain.xml><?xml version="1.0" encoding="utf-8"?>
<calcChain xmlns="http://schemas.openxmlformats.org/spreadsheetml/2006/main">
  <c r="F31" i="8" l="1"/>
  <c r="I30" i="8" l="1"/>
  <c r="H30" i="8" s="1"/>
  <c r="I31" i="8"/>
  <c r="H31" i="8" s="1"/>
  <c r="K31" i="8" s="1"/>
  <c r="I29" i="8"/>
  <c r="H29" i="8" s="1"/>
  <c r="I28" i="8"/>
  <c r="H28" i="8" s="1"/>
  <c r="I27" i="8"/>
  <c r="H27" i="8" s="1"/>
  <c r="J30" i="8" l="1"/>
  <c r="K30" i="8"/>
  <c r="J31" i="8"/>
  <c r="K29" i="8"/>
  <c r="J29" i="8"/>
  <c r="K28" i="8"/>
  <c r="J28" i="8"/>
  <c r="K27" i="8"/>
  <c r="J27" i="8"/>
  <c r="I26" i="8"/>
  <c r="H26" i="8" s="1"/>
  <c r="J26" i="8" s="1"/>
  <c r="K26" i="8" l="1"/>
  <c r="I9" i="8"/>
  <c r="H9" i="8" s="1"/>
  <c r="I10" i="8"/>
  <c r="H10" i="8" s="1"/>
  <c r="I12" i="8"/>
  <c r="I13" i="8"/>
  <c r="H13" i="8" s="1"/>
  <c r="J13" i="8" s="1"/>
  <c r="I14" i="8"/>
  <c r="I15" i="8"/>
  <c r="H15" i="8" s="1"/>
  <c r="K15" i="8" s="1"/>
  <c r="I16" i="8"/>
  <c r="I17" i="8"/>
  <c r="I18" i="8"/>
  <c r="H18" i="8" s="1"/>
  <c r="I19" i="8"/>
  <c r="I20" i="8"/>
  <c r="H20" i="8" s="1"/>
  <c r="J20" i="8" s="1"/>
  <c r="I21" i="8"/>
  <c r="I22" i="8"/>
  <c r="I23" i="8"/>
  <c r="H23" i="8" s="1"/>
  <c r="I24" i="8"/>
  <c r="I25" i="8"/>
  <c r="H25" i="8" s="1"/>
  <c r="I8" i="8"/>
  <c r="I7" i="8"/>
  <c r="H16" i="8" l="1"/>
  <c r="J16" i="8" s="1"/>
  <c r="J18" i="8"/>
  <c r="K18" i="8"/>
  <c r="K23" i="8"/>
  <c r="J23" i="8"/>
  <c r="H21" i="8"/>
  <c r="J21" i="8" s="1"/>
  <c r="J15" i="8"/>
  <c r="H8" i="8"/>
  <c r="J8" i="8" s="1"/>
  <c r="K20" i="8"/>
  <c r="K25" i="8"/>
  <c r="J25" i="8"/>
  <c r="H24" i="8"/>
  <c r="K24" i="8" s="1"/>
  <c r="H22" i="8"/>
  <c r="J22" i="8" s="1"/>
  <c r="H19" i="8"/>
  <c r="J19" i="8" s="1"/>
  <c r="H17" i="8"/>
  <c r="J17" i="8" s="1"/>
  <c r="H14" i="8"/>
  <c r="J14" i="8" s="1"/>
  <c r="H12" i="8"/>
  <c r="J12" i="8" s="1"/>
  <c r="K13" i="8"/>
  <c r="K10" i="8"/>
  <c r="J10" i="8"/>
  <c r="K9" i="8"/>
  <c r="J9" i="8"/>
  <c r="K14" i="8" l="1"/>
  <c r="K16" i="8"/>
  <c r="K8" i="8"/>
  <c r="J24" i="8"/>
  <c r="K17" i="8"/>
  <c r="K22" i="8"/>
  <c r="K19" i="8"/>
  <c r="K21" i="8"/>
  <c r="K12" i="8"/>
  <c r="I11" i="8" l="1"/>
  <c r="H11" i="8" l="1"/>
  <c r="K11" i="8" s="1"/>
  <c r="I3" i="8"/>
  <c r="I4" i="8"/>
  <c r="I5" i="8"/>
  <c r="I6" i="8"/>
  <c r="J11" i="8" l="1"/>
  <c r="L4" i="8"/>
  <c r="K4" i="8"/>
  <c r="J4" i="8"/>
  <c r="L3" i="8"/>
  <c r="J3" i="8"/>
  <c r="K3" i="8"/>
  <c r="L7" i="8"/>
  <c r="J7" i="8"/>
  <c r="K7" i="8"/>
  <c r="L6" i="8"/>
  <c r="J6" i="8"/>
  <c r="K6" i="8"/>
  <c r="L5" i="8"/>
  <c r="K5" i="8"/>
  <c r="J5" i="8"/>
</calcChain>
</file>

<file path=xl/sharedStrings.xml><?xml version="1.0" encoding="utf-8"?>
<sst xmlns="http://schemas.openxmlformats.org/spreadsheetml/2006/main" count="41" uniqueCount="41">
  <si>
    <t>Объект строительства</t>
  </si>
  <si>
    <t>СМР</t>
  </si>
  <si>
    <t>Проектные</t>
  </si>
  <si>
    <t>Прочие</t>
  </si>
  <si>
    <t>Стоимость руб. фактически по данным первичных документов</t>
  </si>
  <si>
    <t>Срок начала строительства</t>
  </si>
  <si>
    <t>% готовности объекта</t>
  </si>
  <si>
    <t>Стоимость, руб  по данным  бухгалтерского учета</t>
  </si>
  <si>
    <t>Дата окончания строительства</t>
  </si>
  <si>
    <t>Рез-ты инв-ции недостача</t>
  </si>
  <si>
    <t>Рез-ты инв-ции излишки</t>
  </si>
  <si>
    <t xml:space="preserve">Вынос подземного газопровода среднего давления Ø325 по адресу: г. Ростов-на-Дону, пл. Базарная, 2 </t>
  </si>
  <si>
    <t>Вынос газопровода низкого давления по адресу: г.Ростов-на-Дону ул.Студенческая, 8</t>
  </si>
  <si>
    <t>Перенос и замена ГРП на ШГРП и вынос газопровода по адресу: г.Ростов-на-Дону, пр-ктСоколова, 22 / ул.Социалистическая, 114-116 (инв. №141)</t>
  </si>
  <si>
    <t>Реконструкция системы контроля управления доступом (СКУД) адм.здания по адресу: г.Ростов-на-Дону, пр-кт Шолохова, 14, Литер О, (инв. №000104084)</t>
  </si>
  <si>
    <t>Реконструкция системы видеонаблюдения на территории АО«Ростовгоргаз»  по адресу: ул.Малиновского, 14 г.Ростов-на-Дону, (инв. 000103801)</t>
  </si>
  <si>
    <t>Тех.перевооруж. ОПО.Врезка катушки с демонтажем  газового колодца на газ-де н.д. Ду-200мм по пер. Оренбургский, 14  г.Ростов-на-Дону (инв10199)</t>
  </si>
  <si>
    <t>Тех.перевооруж. ОПО.Врезка катушки с демонтажем  газового колодца на газ-де н.д. Ду-108мм по пр. Соколова, 61 г.Ростов-на-Дону (инв4143)</t>
  </si>
  <si>
    <t>Тех.перевооруж. ОПО.Врезка катушки с демонтажем  газового колодца на газ-де н.д. Ду-108мм по  ул. 4- Линия, 59/80  г.Ростов-на-Дону (инв1790)</t>
  </si>
  <si>
    <t>Тех.перевооруж. ОПО.Врезка катушки с демонтажем  газового колодца на газ-де н.д. Ду-108мм по   ул. Красноармейская, 89  г.Ростов-на-Дону (инв13373)</t>
  </si>
  <si>
    <t>Тех.перевооруж. ОПО.Врезка катушки с демонтажем  газового колодца на газ-де н.д. Ду-89мм по   ул. Красноармейская, 178  г.Ростов-на-Дону (инв4000)</t>
  </si>
  <si>
    <t>Тех.перевооруж. ОПО.Врезка катушки с демонтажем  газового колодца на газ-де н.д. Ду-159мм пог. Ростов-на-Дону, ул. Мурлычева, 84/15 (инв. 1742)</t>
  </si>
  <si>
    <t>Тех.перевооруж. ОПО.Врезка катушки с демонтажем  газового колодца на газ-де н.д. Ду-159мм по г. Ростов-на-Дону, ул. Пушкинская, 45/71 (инв. № 29390)</t>
  </si>
  <si>
    <t>Тех.перевооруж. ОПО.Врезка катушки с демонтажем  газового колодца на газ-де н.д. Ду-89 и108,мм по г.Ростов-на-Дону, пр.Шолохова,197 (инв. № 23000)</t>
  </si>
  <si>
    <t>Тех.перевооруж. газопровода ср.д. ДУ-400 с заменой задвижки Ду-400  на кран шаровые  Ду-400мм по г. Ростов-на-Дону, просп. Космонавтов (№1527)</t>
  </si>
  <si>
    <t xml:space="preserve">Тех.перевооруж. газопровода ср.д. ДУ-500 с заменой задвижки Ду-426  на кран шаровые  Ду-500мм по г. Ростов-на-Дону, ул. Менжинского, 4 (инв. № 23017) </t>
  </si>
  <si>
    <t>Тех.перевооруж. газопровода ср.д. ДУ-150 с заменой задвижки Ду-150  на кран шаровый  Ду150мм по г. Ростов-на-Дону, ул. Зоологическая, 26б</t>
  </si>
  <si>
    <t xml:space="preserve">Тех.перевооруж. газопровода ср.д. ДУ-108 с заменой задвижки Ду-108  на кран шаровые  Ду-108мм по г. Ростов-на-Дону,  ул.26 июня, 101/37 (инв. № 1624) </t>
  </si>
  <si>
    <t>Вынос подземного гнд: г.Ростов-на-Дону, пр.Стачки, 231/1, №231/3 (инв. 5710)</t>
  </si>
  <si>
    <t>Тех.перевооружение город.сети газоснаб. Демонтаж ШГРП с РДГ-50 с кольцеванием газ-да нд. .по ул. Цеховая, 24 г.Ростов-на-Дону (инв.1451)</t>
  </si>
  <si>
    <t>Тех.перевооружение город.сети газоснаб. Замена ШГРП с РДНК-400 по адресу: пер. Нальчинский, 2 г.Ростов-на-Дону (инв.101949)</t>
  </si>
  <si>
    <t>Тех.перевооружение город.сети газоснаб. Замена ШГРП с РДГД-20М по адресу: ул. Магнитогорская, 69 г.Ростов-на-Дону (инв.101945)</t>
  </si>
  <si>
    <t>Тех.перевооружение город.сети газоснаб. Замена ШГРП с РДНК-400 по адресу: ул. Мадояна, 104 г.Ростов-на-Дону (инв.104172)</t>
  </si>
  <si>
    <t>Тех.перевооружение город.сети газоснаб. Замена ШГРП с РДНК-1000 по адресу: ул. Посевная, 24 г.Ростов-на-Дону (инв.104173)</t>
  </si>
  <si>
    <t>Инвентаризационная опись на объекты незавершенного строительства 
АО "Ростовгоргаз"
по состоянию на 31.03.2024</t>
  </si>
  <si>
    <t>Техническому перевооружению город. сети газоснаб.Замена газового оборудования ГРП № 114  с РДУК 2-100  по адресу: просп. 40 лет Победы, 2 б, г. Ростов-на-Дону (инв. № 2433)</t>
  </si>
  <si>
    <t>Техническому перевооружению город. сети газоснаб. Замена ГРП № 29 (газорегуляторный пункт) с РДУК-2-100, по адресу: ул. 40 лет Победы, 35-а, г. Ростов-на-Дону (инв. № 202)</t>
  </si>
  <si>
    <t>Техническому перевооружению город. сети газоснаб. Замена газового оборудования ГРП № 34  с РДУК 2-100  по адресу: просп. 40 лет Победы, 310 в, г. Ростов-на-Дону (инв. № 259)</t>
  </si>
  <si>
    <t>Техническому перевооружению город. сети газоснаб. Обрезка  подземного и надземного  стального газопровода среднего давления по адресу: г. Ростов-на-Дону, ул. Черепахина, 1/45 - ул. Варфоломеева, 14 (инв. № 1181, 7804)</t>
  </si>
  <si>
    <t>Вынос гвд Ду150 по адресу: г. Ростов-на-Дону, ул. Орская, к.н.: 61:44:0020507:768 (инв № 9076)</t>
  </si>
  <si>
    <t>Вынос подзем. и надзем. гнд по адресу: г.Ростов-на-Дону, ул.Межевая, 23-23 (инв. 18366)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</si>
</sst>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dd/mm/yy;@"/>
    <numFmt numFmtId="165" formatCode="#,##0.00_ ;\-#,##0.00\ "/>
  </numFmts>
  <fonts count="23" x14ac:knownFonts="1">
    <font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2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24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4">
    <xf numFmtId="0" fontId="0" fillId="0" borderId="0"/>
    <xf numFmtId="0" fontId="1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3" borderId="4" applyNumberFormat="0" applyAlignment="0" applyProtection="0"/>
    <xf numFmtId="0" fontId="8" fillId="2" borderId="5" applyNumberFormat="0" applyAlignment="0" applyProtection="0"/>
    <xf numFmtId="0" fontId="9" fillId="2" borderId="4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14" borderId="10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4" borderId="3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3" fontId="22" fillId="0" borderId="1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</cellXfs>
  <cellStyles count="44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Excel Built-in Normal" xfId="1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A0A0A0"/>
      <rgbColor rgb="00CCFFFF"/>
      <rgbColor rgb="00D6E5CB"/>
      <rgbColor rgb="00ACC8BD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R31"/>
  <sheetViews>
    <sheetView tabSelected="1" zoomScale="118" zoomScaleNormal="118" zoomScaleSheetLayoutView="112" workbookViewId="0">
      <pane ySplit="2" topLeftCell="A3" activePane="bottomLeft" state="frozen"/>
      <selection pane="bottomLeft" activeCell="E32" sqref="E32"/>
    </sheetView>
  </sheetViews>
  <sheetFormatPr defaultColWidth="10.33203125" defaultRowHeight="11.25" outlineLevelRow="1" x14ac:dyDescent="0.2"/>
  <cols>
    <col min="1" max="1" width="68" style="3" customWidth="1"/>
    <col min="2" max="2" width="10.33203125" style="1" customWidth="1"/>
    <col min="3" max="3" width="10.83203125" style="1" customWidth="1"/>
    <col min="4" max="4" width="8.1640625" style="1" customWidth="1"/>
    <col min="5" max="5" width="13.33203125" style="1" customWidth="1"/>
    <col min="6" max="6" width="15.5" style="1" customWidth="1"/>
    <col min="7" max="7" width="13" style="1" customWidth="1"/>
    <col min="8" max="8" width="16.1640625" style="1" customWidth="1"/>
    <col min="9" max="9" width="15.6640625" style="1" customWidth="1"/>
    <col min="10" max="10" width="5.33203125" style="1" customWidth="1"/>
    <col min="11" max="11" width="5.1640625" style="1" customWidth="1"/>
    <col min="12" max="12" width="19.1640625" style="1" customWidth="1"/>
    <col min="13" max="14" width="10.33203125" style="1"/>
    <col min="15" max="15" width="18.1640625" style="1" customWidth="1"/>
    <col min="16" max="16384" width="10.33203125" style="1"/>
  </cols>
  <sheetData>
    <row r="1" spans="1:12" ht="39.6" customHeight="1" outlineLevel="1" x14ac:dyDescent="0.2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s="2" customFormat="1" ht="67.5" customHeight="1" x14ac:dyDescent="0.2">
      <c r="A2" s="4" t="s">
        <v>0</v>
      </c>
      <c r="B2" s="5" t="s">
        <v>5</v>
      </c>
      <c r="C2" s="5" t="s">
        <v>8</v>
      </c>
      <c r="D2" s="6" t="s">
        <v>6</v>
      </c>
      <c r="E2" s="4" t="s">
        <v>1</v>
      </c>
      <c r="F2" s="4" t="s">
        <v>2</v>
      </c>
      <c r="G2" s="4" t="s">
        <v>3</v>
      </c>
      <c r="H2" s="4" t="s">
        <v>4</v>
      </c>
      <c r="I2" s="7" t="s">
        <v>7</v>
      </c>
      <c r="J2" s="7" t="s">
        <v>10</v>
      </c>
      <c r="K2" s="8" t="s">
        <v>9</v>
      </c>
      <c r="L2" s="9"/>
    </row>
    <row r="3" spans="1:12" s="10" customFormat="1" ht="27.75" customHeight="1" x14ac:dyDescent="0.2">
      <c r="A3" s="11" t="s">
        <v>11</v>
      </c>
      <c r="B3" s="12">
        <v>43917</v>
      </c>
      <c r="C3" s="12">
        <v>45657</v>
      </c>
      <c r="D3" s="13">
        <v>30</v>
      </c>
      <c r="E3" s="15">
        <v>275333.09999999998</v>
      </c>
      <c r="F3" s="15">
        <v>99980</v>
      </c>
      <c r="G3" s="15"/>
      <c r="H3" s="15">
        <v>375313.1</v>
      </c>
      <c r="I3" s="15">
        <f t="shared" ref="I3:I6" si="0">E3+F3</f>
        <v>375313.1</v>
      </c>
      <c r="J3" s="14">
        <f t="shared" ref="J3:J7" si="1">I3-H3</f>
        <v>0</v>
      </c>
      <c r="K3" s="17">
        <f t="shared" ref="K3:K7" si="2">I3-H3</f>
        <v>0</v>
      </c>
      <c r="L3" s="16">
        <f t="shared" ref="L3:L7" si="3">H3-I3</f>
        <v>0</v>
      </c>
    </row>
    <row r="4" spans="1:12" s="10" customFormat="1" ht="27.75" customHeight="1" x14ac:dyDescent="0.2">
      <c r="A4" s="11" t="s">
        <v>12</v>
      </c>
      <c r="B4" s="12">
        <v>42735</v>
      </c>
      <c r="C4" s="12">
        <v>45657</v>
      </c>
      <c r="D4" s="13">
        <v>30</v>
      </c>
      <c r="E4" s="15">
        <v>197176</v>
      </c>
      <c r="F4" s="15">
        <v>131739</v>
      </c>
      <c r="G4" s="15"/>
      <c r="H4" s="15">
        <v>328915</v>
      </c>
      <c r="I4" s="15">
        <f t="shared" si="0"/>
        <v>328915</v>
      </c>
      <c r="J4" s="14">
        <f t="shared" si="1"/>
        <v>0</v>
      </c>
      <c r="K4" s="17">
        <f t="shared" si="2"/>
        <v>0</v>
      </c>
      <c r="L4" s="16">
        <f t="shared" si="3"/>
        <v>0</v>
      </c>
    </row>
    <row r="5" spans="1:12" s="10" customFormat="1" ht="27.75" customHeight="1" x14ac:dyDescent="0.2">
      <c r="A5" s="11" t="s">
        <v>13</v>
      </c>
      <c r="B5" s="12">
        <v>44617</v>
      </c>
      <c r="C5" s="12">
        <v>45657</v>
      </c>
      <c r="D5" s="13">
        <v>30</v>
      </c>
      <c r="E5" s="15">
        <v>4295520.79</v>
      </c>
      <c r="F5" s="15">
        <v>314529.55</v>
      </c>
      <c r="G5" s="15"/>
      <c r="H5" s="15">
        <v>4610050.34</v>
      </c>
      <c r="I5" s="15">
        <f t="shared" si="0"/>
        <v>4610050.34</v>
      </c>
      <c r="J5" s="14">
        <f t="shared" si="1"/>
        <v>0</v>
      </c>
      <c r="K5" s="17">
        <f t="shared" si="2"/>
        <v>0</v>
      </c>
      <c r="L5" s="16">
        <f t="shared" si="3"/>
        <v>0</v>
      </c>
    </row>
    <row r="6" spans="1:12" s="10" customFormat="1" ht="27.75" customHeight="1" x14ac:dyDescent="0.2">
      <c r="A6" s="11" t="s">
        <v>14</v>
      </c>
      <c r="B6" s="12">
        <v>44700</v>
      </c>
      <c r="C6" s="12">
        <v>45657</v>
      </c>
      <c r="D6" s="13">
        <v>30</v>
      </c>
      <c r="E6" s="15">
        <v>374256</v>
      </c>
      <c r="F6" s="15">
        <v>21660</v>
      </c>
      <c r="G6" s="15"/>
      <c r="H6" s="15">
        <v>395916</v>
      </c>
      <c r="I6" s="15">
        <f t="shared" si="0"/>
        <v>395916</v>
      </c>
      <c r="J6" s="14">
        <f t="shared" si="1"/>
        <v>0</v>
      </c>
      <c r="K6" s="17">
        <f t="shared" si="2"/>
        <v>0</v>
      </c>
      <c r="L6" s="16">
        <f t="shared" si="3"/>
        <v>0</v>
      </c>
    </row>
    <row r="7" spans="1:12" s="10" customFormat="1" ht="27.75" customHeight="1" x14ac:dyDescent="0.2">
      <c r="A7" s="11" t="s">
        <v>15</v>
      </c>
      <c r="B7" s="12">
        <v>43986</v>
      </c>
      <c r="C7" s="12">
        <v>45657</v>
      </c>
      <c r="D7" s="13">
        <v>30</v>
      </c>
      <c r="E7" s="15">
        <v>1119532</v>
      </c>
      <c r="F7" s="15">
        <v>28468</v>
      </c>
      <c r="G7" s="15"/>
      <c r="H7" s="15">
        <v>1148000</v>
      </c>
      <c r="I7" s="15">
        <f>E7+F7</f>
        <v>1148000</v>
      </c>
      <c r="J7" s="14">
        <f t="shared" si="1"/>
        <v>0</v>
      </c>
      <c r="K7" s="17">
        <f t="shared" si="2"/>
        <v>0</v>
      </c>
      <c r="L7" s="16">
        <f t="shared" si="3"/>
        <v>0</v>
      </c>
    </row>
    <row r="8" spans="1:12" s="10" customFormat="1" ht="27.75" customHeight="1" x14ac:dyDescent="0.2">
      <c r="A8" s="11" t="s">
        <v>16</v>
      </c>
      <c r="B8" s="12">
        <v>45444</v>
      </c>
      <c r="C8" s="12">
        <v>45504</v>
      </c>
      <c r="D8" s="13">
        <v>30</v>
      </c>
      <c r="E8" s="15">
        <v>650000</v>
      </c>
      <c r="F8" s="15">
        <v>158837.51</v>
      </c>
      <c r="G8" s="15"/>
      <c r="H8" s="15">
        <f>I8</f>
        <v>808837.51</v>
      </c>
      <c r="I8" s="15">
        <f>E8+F8</f>
        <v>808837.51</v>
      </c>
      <c r="J8" s="14">
        <f t="shared" ref="J8" si="4">I8-H8</f>
        <v>0</v>
      </c>
      <c r="K8" s="17">
        <f t="shared" ref="K8" si="5">I8-H8</f>
        <v>0</v>
      </c>
      <c r="L8" s="16"/>
    </row>
    <row r="9" spans="1:12" s="10" customFormat="1" ht="27.75" customHeight="1" x14ac:dyDescent="0.2">
      <c r="A9" s="11" t="s">
        <v>17</v>
      </c>
      <c r="B9" s="12">
        <v>45748</v>
      </c>
      <c r="C9" s="12">
        <v>45808</v>
      </c>
      <c r="D9" s="13">
        <v>30</v>
      </c>
      <c r="E9" s="15">
        <v>800000</v>
      </c>
      <c r="F9" s="15">
        <v>158837.51</v>
      </c>
      <c r="G9" s="15"/>
      <c r="H9" s="15">
        <f t="shared" ref="H9:H24" si="6">I9</f>
        <v>958837.51</v>
      </c>
      <c r="I9" s="15">
        <f t="shared" ref="I9:I29" si="7">E9+F9</f>
        <v>958837.51</v>
      </c>
      <c r="J9" s="14">
        <f t="shared" ref="J9:J26" si="8">I9-H9</f>
        <v>0</v>
      </c>
      <c r="K9" s="17">
        <f t="shared" ref="K9:K26" si="9">I9-H9</f>
        <v>0</v>
      </c>
      <c r="L9" s="16"/>
    </row>
    <row r="10" spans="1:12" s="10" customFormat="1" ht="27.75" customHeight="1" x14ac:dyDescent="0.2">
      <c r="A10" s="11" t="s">
        <v>18</v>
      </c>
      <c r="B10" s="12">
        <v>45748</v>
      </c>
      <c r="C10" s="12">
        <v>45808</v>
      </c>
      <c r="D10" s="13">
        <v>30</v>
      </c>
      <c r="E10" s="15">
        <v>650000</v>
      </c>
      <c r="F10" s="15">
        <v>158837.51</v>
      </c>
      <c r="G10" s="15"/>
      <c r="H10" s="15">
        <f t="shared" si="6"/>
        <v>808837.51</v>
      </c>
      <c r="I10" s="15">
        <f t="shared" si="7"/>
        <v>808837.51</v>
      </c>
      <c r="J10" s="14">
        <f t="shared" si="8"/>
        <v>0</v>
      </c>
      <c r="K10" s="17">
        <f t="shared" si="9"/>
        <v>0</v>
      </c>
      <c r="L10" s="16"/>
    </row>
    <row r="11" spans="1:12" s="10" customFormat="1" ht="27.75" customHeight="1" x14ac:dyDescent="0.2">
      <c r="A11" s="11" t="s">
        <v>19</v>
      </c>
      <c r="B11" s="12">
        <v>45536</v>
      </c>
      <c r="C11" s="12">
        <v>45565</v>
      </c>
      <c r="D11" s="13">
        <v>30</v>
      </c>
      <c r="E11" s="15">
        <v>700000</v>
      </c>
      <c r="F11" s="15">
        <v>158837.51</v>
      </c>
      <c r="G11" s="15"/>
      <c r="H11" s="15">
        <f t="shared" si="6"/>
        <v>858837.51</v>
      </c>
      <c r="I11" s="15">
        <f t="shared" si="7"/>
        <v>858837.51</v>
      </c>
      <c r="J11" s="14">
        <f t="shared" si="8"/>
        <v>0</v>
      </c>
      <c r="K11" s="17">
        <f t="shared" si="9"/>
        <v>0</v>
      </c>
      <c r="L11" s="16"/>
    </row>
    <row r="12" spans="1:12" s="10" customFormat="1" ht="27.75" customHeight="1" x14ac:dyDescent="0.2">
      <c r="A12" s="11" t="s">
        <v>20</v>
      </c>
      <c r="B12" s="12">
        <v>45536</v>
      </c>
      <c r="C12" s="12">
        <v>45565</v>
      </c>
      <c r="D12" s="13">
        <v>30</v>
      </c>
      <c r="E12" s="15">
        <v>700000</v>
      </c>
      <c r="F12" s="15">
        <v>151905.88</v>
      </c>
      <c r="G12" s="15"/>
      <c r="H12" s="15">
        <f t="shared" si="6"/>
        <v>851905.88</v>
      </c>
      <c r="I12" s="15">
        <f t="shared" si="7"/>
        <v>851905.88</v>
      </c>
      <c r="J12" s="14">
        <f t="shared" si="8"/>
        <v>0</v>
      </c>
      <c r="K12" s="17">
        <f t="shared" si="9"/>
        <v>0</v>
      </c>
      <c r="L12" s="16"/>
    </row>
    <row r="13" spans="1:12" s="10" customFormat="1" ht="27.75" customHeight="1" x14ac:dyDescent="0.2">
      <c r="A13" s="11" t="s">
        <v>21</v>
      </c>
      <c r="B13" s="12">
        <v>45536</v>
      </c>
      <c r="C13" s="12">
        <v>45565</v>
      </c>
      <c r="D13" s="13">
        <v>30</v>
      </c>
      <c r="E13" s="15">
        <v>650000</v>
      </c>
      <c r="F13" s="15">
        <v>158837.51</v>
      </c>
      <c r="G13" s="15"/>
      <c r="H13" s="15">
        <f t="shared" si="6"/>
        <v>808837.51</v>
      </c>
      <c r="I13" s="15">
        <f t="shared" si="7"/>
        <v>808837.51</v>
      </c>
      <c r="J13" s="14">
        <f t="shared" si="8"/>
        <v>0</v>
      </c>
      <c r="K13" s="17">
        <f t="shared" si="9"/>
        <v>0</v>
      </c>
      <c r="L13" s="16"/>
    </row>
    <row r="14" spans="1:12" s="10" customFormat="1" ht="27.75" customHeight="1" x14ac:dyDescent="0.2">
      <c r="A14" s="11" t="s">
        <v>22</v>
      </c>
      <c r="B14" s="12">
        <v>45748</v>
      </c>
      <c r="C14" s="12">
        <v>45808</v>
      </c>
      <c r="D14" s="13">
        <v>30</v>
      </c>
      <c r="E14" s="15">
        <v>700000</v>
      </c>
      <c r="F14" s="15">
        <v>158837.51</v>
      </c>
      <c r="G14" s="15"/>
      <c r="H14" s="15">
        <f t="shared" si="6"/>
        <v>858837.51</v>
      </c>
      <c r="I14" s="15">
        <f t="shared" si="7"/>
        <v>858837.51</v>
      </c>
      <c r="J14" s="14">
        <f t="shared" si="8"/>
        <v>0</v>
      </c>
      <c r="K14" s="17">
        <f t="shared" si="9"/>
        <v>0</v>
      </c>
      <c r="L14" s="16"/>
    </row>
    <row r="15" spans="1:12" s="10" customFormat="1" ht="27.75" customHeight="1" x14ac:dyDescent="0.2">
      <c r="A15" s="11" t="s">
        <v>23</v>
      </c>
      <c r="B15" s="12">
        <v>45413</v>
      </c>
      <c r="C15" s="12">
        <v>45473</v>
      </c>
      <c r="D15" s="13">
        <v>30</v>
      </c>
      <c r="E15" s="15">
        <v>2000000</v>
      </c>
      <c r="F15" s="15">
        <v>221700.91</v>
      </c>
      <c r="G15" s="15"/>
      <c r="H15" s="15">
        <f t="shared" si="6"/>
        <v>2221700.91</v>
      </c>
      <c r="I15" s="15">
        <f t="shared" si="7"/>
        <v>2221700.91</v>
      </c>
      <c r="J15" s="14">
        <f t="shared" si="8"/>
        <v>0</v>
      </c>
      <c r="K15" s="17">
        <f t="shared" si="9"/>
        <v>0</v>
      </c>
      <c r="L15" s="16"/>
    </row>
    <row r="16" spans="1:12" s="10" customFormat="1" ht="27.75" customHeight="1" x14ac:dyDescent="0.2">
      <c r="A16" s="11" t="s">
        <v>24</v>
      </c>
      <c r="B16" s="12">
        <v>45901</v>
      </c>
      <c r="C16" s="12">
        <v>45991</v>
      </c>
      <c r="D16" s="13">
        <v>30</v>
      </c>
      <c r="E16" s="15">
        <v>7834620</v>
      </c>
      <c r="F16" s="15">
        <v>165377.98333333299</v>
      </c>
      <c r="G16" s="15"/>
      <c r="H16" s="15">
        <f t="shared" si="6"/>
        <v>7999997.9833333334</v>
      </c>
      <c r="I16" s="15">
        <f t="shared" si="7"/>
        <v>7999997.9833333334</v>
      </c>
      <c r="J16" s="14">
        <f t="shared" si="8"/>
        <v>0</v>
      </c>
      <c r="K16" s="17">
        <f t="shared" si="9"/>
        <v>0</v>
      </c>
      <c r="L16" s="16"/>
    </row>
    <row r="17" spans="1:18" s="10" customFormat="1" ht="27.75" customHeight="1" x14ac:dyDescent="0.2">
      <c r="A17" s="11" t="s">
        <v>25</v>
      </c>
      <c r="B17" s="12">
        <v>45901</v>
      </c>
      <c r="C17" s="12">
        <v>45991</v>
      </c>
      <c r="D17" s="13">
        <v>30</v>
      </c>
      <c r="E17" s="15">
        <v>7834620</v>
      </c>
      <c r="F17" s="15">
        <v>165377.98333333299</v>
      </c>
      <c r="G17" s="15"/>
      <c r="H17" s="15">
        <f t="shared" si="6"/>
        <v>7999997.9833333334</v>
      </c>
      <c r="I17" s="15">
        <f t="shared" si="7"/>
        <v>7999997.9833333334</v>
      </c>
      <c r="J17" s="14">
        <f t="shared" si="8"/>
        <v>0</v>
      </c>
      <c r="K17" s="17">
        <f t="shared" si="9"/>
        <v>0</v>
      </c>
      <c r="L17" s="16"/>
    </row>
    <row r="18" spans="1:18" s="10" customFormat="1" ht="27.75" customHeight="1" x14ac:dyDescent="0.2">
      <c r="A18" s="11" t="s">
        <v>26</v>
      </c>
      <c r="B18" s="12">
        <v>45901</v>
      </c>
      <c r="C18" s="12">
        <v>45991</v>
      </c>
      <c r="D18" s="13">
        <v>30</v>
      </c>
      <c r="E18" s="15">
        <v>950000</v>
      </c>
      <c r="F18" s="15">
        <v>165377.98333333299</v>
      </c>
      <c r="G18" s="15"/>
      <c r="H18" s="15">
        <f t="shared" si="6"/>
        <v>1115377.9833333329</v>
      </c>
      <c r="I18" s="15">
        <f t="shared" si="7"/>
        <v>1115377.9833333329</v>
      </c>
      <c r="J18" s="14">
        <f t="shared" si="8"/>
        <v>0</v>
      </c>
      <c r="K18" s="17">
        <f t="shared" si="9"/>
        <v>0</v>
      </c>
      <c r="L18" s="16"/>
    </row>
    <row r="19" spans="1:18" s="10" customFormat="1" ht="27.75" customHeight="1" x14ac:dyDescent="0.2">
      <c r="A19" s="11" t="s">
        <v>27</v>
      </c>
      <c r="B19" s="12">
        <v>45901</v>
      </c>
      <c r="C19" s="12">
        <v>45991</v>
      </c>
      <c r="D19" s="13">
        <v>30</v>
      </c>
      <c r="E19" s="15">
        <v>950000</v>
      </c>
      <c r="F19" s="15">
        <v>165377.98333333299</v>
      </c>
      <c r="G19" s="15"/>
      <c r="H19" s="15">
        <f t="shared" si="6"/>
        <v>1115377.9833333329</v>
      </c>
      <c r="I19" s="15">
        <f t="shared" si="7"/>
        <v>1115377.9833333329</v>
      </c>
      <c r="J19" s="14">
        <f t="shared" si="8"/>
        <v>0</v>
      </c>
      <c r="K19" s="17">
        <f t="shared" si="9"/>
        <v>0</v>
      </c>
      <c r="L19" s="16"/>
    </row>
    <row r="20" spans="1:18" s="10" customFormat="1" ht="21.75" customHeight="1" x14ac:dyDescent="0.2">
      <c r="A20" s="11" t="s">
        <v>28</v>
      </c>
      <c r="B20" s="12">
        <v>45474</v>
      </c>
      <c r="C20" s="12">
        <v>45657</v>
      </c>
      <c r="D20" s="13">
        <v>30</v>
      </c>
      <c r="E20" s="15">
        <v>1926483.47</v>
      </c>
      <c r="F20" s="15">
        <v>146024.44</v>
      </c>
      <c r="G20" s="15"/>
      <c r="H20" s="15">
        <f t="shared" si="6"/>
        <v>2072507.91</v>
      </c>
      <c r="I20" s="15">
        <f t="shared" si="7"/>
        <v>2072507.91</v>
      </c>
      <c r="J20" s="14">
        <f t="shared" si="8"/>
        <v>0</v>
      </c>
      <c r="K20" s="17">
        <f t="shared" si="9"/>
        <v>0</v>
      </c>
      <c r="L20" s="16"/>
    </row>
    <row r="21" spans="1:18" s="10" customFormat="1" ht="27.75" customHeight="1" x14ac:dyDescent="0.2">
      <c r="A21" s="11" t="s">
        <v>29</v>
      </c>
      <c r="B21" s="12">
        <v>45444</v>
      </c>
      <c r="C21" s="12">
        <v>45473</v>
      </c>
      <c r="D21" s="13">
        <v>30</v>
      </c>
      <c r="E21" s="15">
        <v>3400000</v>
      </c>
      <c r="F21" s="15">
        <v>284432.44</v>
      </c>
      <c r="G21" s="15"/>
      <c r="H21" s="15">
        <f t="shared" si="6"/>
        <v>3684432.44</v>
      </c>
      <c r="I21" s="15">
        <f t="shared" si="7"/>
        <v>3684432.44</v>
      </c>
      <c r="J21" s="14">
        <f t="shared" si="8"/>
        <v>0</v>
      </c>
      <c r="K21" s="17">
        <f t="shared" si="9"/>
        <v>0</v>
      </c>
      <c r="L21" s="16"/>
    </row>
    <row r="22" spans="1:18" s="10" customFormat="1" ht="27.75" customHeight="1" x14ac:dyDescent="0.2">
      <c r="A22" s="11" t="s">
        <v>30</v>
      </c>
      <c r="B22" s="12">
        <v>45536</v>
      </c>
      <c r="C22" s="12">
        <v>45596</v>
      </c>
      <c r="D22" s="13">
        <v>30</v>
      </c>
      <c r="E22" s="15">
        <v>3200000</v>
      </c>
      <c r="F22" s="15">
        <v>250192.19</v>
      </c>
      <c r="G22" s="15"/>
      <c r="H22" s="15">
        <f t="shared" si="6"/>
        <v>3450192.19</v>
      </c>
      <c r="I22" s="15">
        <f t="shared" si="7"/>
        <v>3450192.19</v>
      </c>
      <c r="J22" s="14">
        <f t="shared" si="8"/>
        <v>0</v>
      </c>
      <c r="K22" s="17">
        <f t="shared" si="9"/>
        <v>0</v>
      </c>
      <c r="L22" s="16"/>
      <c r="R22" s="10">
        <v>3200</v>
      </c>
    </row>
    <row r="23" spans="1:18" s="10" customFormat="1" ht="27.75" customHeight="1" x14ac:dyDescent="0.2">
      <c r="A23" s="11" t="s">
        <v>31</v>
      </c>
      <c r="B23" s="12">
        <v>45536</v>
      </c>
      <c r="C23" s="12">
        <v>45596</v>
      </c>
      <c r="D23" s="13">
        <v>30</v>
      </c>
      <c r="E23" s="15">
        <v>2625000</v>
      </c>
      <c r="F23" s="15">
        <v>250192.19</v>
      </c>
      <c r="G23" s="15"/>
      <c r="H23" s="15">
        <f t="shared" si="6"/>
        <v>2875192.19</v>
      </c>
      <c r="I23" s="15">
        <f t="shared" si="7"/>
        <v>2875192.19</v>
      </c>
      <c r="J23" s="14">
        <f t="shared" si="8"/>
        <v>0</v>
      </c>
      <c r="K23" s="17">
        <f t="shared" si="9"/>
        <v>0</v>
      </c>
      <c r="L23" s="16"/>
      <c r="R23" s="10">
        <v>2625</v>
      </c>
    </row>
    <row r="24" spans="1:18" s="10" customFormat="1" ht="27.75" customHeight="1" x14ac:dyDescent="0.2">
      <c r="A24" s="11" t="s">
        <v>32</v>
      </c>
      <c r="B24" s="12">
        <v>45536</v>
      </c>
      <c r="C24" s="12">
        <v>45596</v>
      </c>
      <c r="D24" s="13">
        <v>30</v>
      </c>
      <c r="E24" s="15">
        <v>5800000</v>
      </c>
      <c r="F24" s="15">
        <v>250192.191666667</v>
      </c>
      <c r="G24" s="15"/>
      <c r="H24" s="15">
        <f t="shared" si="6"/>
        <v>6050192.1916666673</v>
      </c>
      <c r="I24" s="15">
        <f t="shared" si="7"/>
        <v>6050192.1916666673</v>
      </c>
      <c r="J24" s="14">
        <f t="shared" si="8"/>
        <v>0</v>
      </c>
      <c r="K24" s="17">
        <f t="shared" si="9"/>
        <v>0</v>
      </c>
      <c r="L24" s="16"/>
      <c r="R24" s="10">
        <v>5800</v>
      </c>
    </row>
    <row r="25" spans="1:18" s="10" customFormat="1" ht="27.75" customHeight="1" x14ac:dyDescent="0.2">
      <c r="A25" s="11" t="s">
        <v>33</v>
      </c>
      <c r="B25" s="12">
        <v>45536</v>
      </c>
      <c r="C25" s="12">
        <v>45596</v>
      </c>
      <c r="D25" s="13">
        <v>30</v>
      </c>
      <c r="E25" s="15">
        <v>5940550</v>
      </c>
      <c r="F25" s="15">
        <v>250192.19</v>
      </c>
      <c r="G25" s="15"/>
      <c r="H25" s="15">
        <f>I25</f>
        <v>6190742.1900000004</v>
      </c>
      <c r="I25" s="15">
        <f t="shared" si="7"/>
        <v>6190742.1900000004</v>
      </c>
      <c r="J25" s="14">
        <f t="shared" si="8"/>
        <v>0</v>
      </c>
      <c r="K25" s="17">
        <f t="shared" si="9"/>
        <v>0</v>
      </c>
      <c r="L25" s="16"/>
      <c r="R25" s="10">
        <v>5940.55</v>
      </c>
    </row>
    <row r="26" spans="1:18" ht="33.75" x14ac:dyDescent="0.2">
      <c r="A26" s="19" t="s">
        <v>35</v>
      </c>
      <c r="B26" s="12">
        <v>45536</v>
      </c>
      <c r="C26" s="12">
        <v>45596</v>
      </c>
      <c r="D26" s="20">
        <v>30</v>
      </c>
      <c r="E26" s="20">
        <v>6867630</v>
      </c>
      <c r="F26" s="20">
        <v>413242.53</v>
      </c>
      <c r="G26" s="20"/>
      <c r="H26" s="20">
        <f>I26</f>
        <v>7280872.5300000003</v>
      </c>
      <c r="I26" s="20">
        <f t="shared" si="7"/>
        <v>7280872.5300000003</v>
      </c>
      <c r="J26" s="14">
        <f t="shared" ref="J26:J29" si="10">I26-H26</f>
        <v>0</v>
      </c>
      <c r="K26" s="17">
        <f t="shared" ref="K26:K29" si="11">I26-H26</f>
        <v>0</v>
      </c>
    </row>
    <row r="27" spans="1:18" ht="33.75" x14ac:dyDescent="0.2">
      <c r="A27" s="19" t="s">
        <v>36</v>
      </c>
      <c r="B27" s="12">
        <v>45536</v>
      </c>
      <c r="C27" s="12">
        <v>45596</v>
      </c>
      <c r="D27" s="20">
        <v>30</v>
      </c>
      <c r="E27" s="20">
        <v>10505408</v>
      </c>
      <c r="F27" s="20">
        <v>622881.61</v>
      </c>
      <c r="G27" s="20"/>
      <c r="H27" s="20">
        <f>I27</f>
        <v>11128289.609999999</v>
      </c>
      <c r="I27" s="20">
        <f t="shared" si="7"/>
        <v>11128289.609999999</v>
      </c>
      <c r="J27" s="14">
        <f t="shared" si="10"/>
        <v>0</v>
      </c>
      <c r="K27" s="17">
        <f t="shared" si="11"/>
        <v>0</v>
      </c>
    </row>
    <row r="28" spans="1:18" ht="33.75" x14ac:dyDescent="0.2">
      <c r="A28" s="19" t="s">
        <v>37</v>
      </c>
      <c r="B28" s="12">
        <v>45536</v>
      </c>
      <c r="C28" s="12">
        <v>45596</v>
      </c>
      <c r="D28" s="20">
        <v>30</v>
      </c>
      <c r="E28" s="20">
        <v>5730592</v>
      </c>
      <c r="F28" s="20">
        <v>451677.51</v>
      </c>
      <c r="G28" s="20"/>
      <c r="H28" s="20">
        <f>I28</f>
        <v>6182269.5099999998</v>
      </c>
      <c r="I28" s="20">
        <f t="shared" si="7"/>
        <v>6182269.5099999998</v>
      </c>
      <c r="J28" s="14">
        <f t="shared" si="10"/>
        <v>0</v>
      </c>
      <c r="K28" s="17">
        <f t="shared" si="11"/>
        <v>0</v>
      </c>
    </row>
    <row r="29" spans="1:18" ht="33.75" x14ac:dyDescent="0.2">
      <c r="A29" s="19" t="s">
        <v>38</v>
      </c>
      <c r="B29" s="21">
        <v>45474</v>
      </c>
      <c r="C29" s="21">
        <v>45565</v>
      </c>
      <c r="D29" s="20">
        <v>30</v>
      </c>
      <c r="E29" s="20">
        <v>500000</v>
      </c>
      <c r="F29" s="20">
        <v>163837.51</v>
      </c>
      <c r="G29" s="20"/>
      <c r="H29" s="20">
        <f>I29</f>
        <v>663837.51</v>
      </c>
      <c r="I29" s="20">
        <f t="shared" si="7"/>
        <v>663837.51</v>
      </c>
      <c r="J29" s="14">
        <f t="shared" si="10"/>
        <v>0</v>
      </c>
      <c r="K29" s="17">
        <f t="shared" si="11"/>
        <v>0</v>
      </c>
    </row>
    <row r="30" spans="1:18" ht="22.5" x14ac:dyDescent="0.2">
      <c r="A30" s="19" t="s">
        <v>39</v>
      </c>
      <c r="B30" s="21">
        <v>45474</v>
      </c>
      <c r="C30" s="21">
        <v>45565</v>
      </c>
      <c r="D30" s="20">
        <v>70</v>
      </c>
      <c r="E30" s="20">
        <v>306201.89</v>
      </c>
      <c r="F30" s="20">
        <v>100201.86</v>
      </c>
      <c r="G30" s="20"/>
      <c r="H30" s="20">
        <f t="shared" ref="H30:H31" si="12">I30</f>
        <v>406403.75</v>
      </c>
      <c r="I30" s="20">
        <f t="shared" ref="I30:I31" si="13">E30+F30</f>
        <v>406403.75</v>
      </c>
      <c r="J30" s="14">
        <f t="shared" ref="J30:J31" si="14">I30-H30</f>
        <v>0</v>
      </c>
      <c r="K30" s="17">
        <f t="shared" ref="K30:K31" si="15">I30-H30</f>
        <v>0</v>
      </c>
    </row>
    <row r="31" spans="1:18" ht="22.5" x14ac:dyDescent="0.2">
      <c r="A31" s="19" t="s">
        <v>40</v>
      </c>
      <c r="B31" s="21">
        <v>45474</v>
      </c>
      <c r="C31" s="21">
        <v>45565</v>
      </c>
      <c r="D31" s="20">
        <v>70</v>
      </c>
      <c r="E31" s="20">
        <v>1125330.46</v>
      </c>
      <c r="F31" s="20">
        <f>93289.71+8157.77</f>
        <v>101447.48000000001</v>
      </c>
      <c r="G31" s="20"/>
      <c r="H31" s="20">
        <f t="shared" si="12"/>
        <v>1226777.94</v>
      </c>
      <c r="I31" s="20">
        <f t="shared" si="13"/>
        <v>1226777.94</v>
      </c>
      <c r="J31" s="14">
        <f t="shared" si="14"/>
        <v>0</v>
      </c>
      <c r="K31" s="17">
        <f t="shared" si="15"/>
        <v>0</v>
      </c>
    </row>
  </sheetData>
  <autoFilter ref="A2:K31"/>
  <mergeCells count="1">
    <mergeCell ref="A1:K1"/>
  </mergeCells>
  <dataValidations count="1">
    <dataValidation type="custom" operator="lessThan" showInputMessage="1" showErrorMessage="1" sqref="C2:C28">
      <formula1>44287</formula1>
    </dataValidation>
  </dataValidations>
  <pageMargins left="0.39370078740157483" right="0.19685039370078741" top="0.31496062992125984" bottom="0.47244094488188981" header="0.31496062992125984" footer="0.31496062992125984"/>
  <pageSetup paperSize="9" scale="74" pageOrder="overThenDown" orientation="landscape" r:id="rId1"/>
  <headerFooter alignWithMargins="0"/>
  <colBreaks count="1" manualBreakCount="1">
    <brk id="11" max="69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Калистратова Мария Геннадьевна</dc:creator>
  <cp:lastModifiedBy>Каклюгина Таисия Анатольевна</cp:lastModifiedBy>
  <cp:revision>1</cp:revision>
  <cp:lastPrinted>2023-09-22T07:56:23Z</cp:lastPrinted>
  <dcterms:created xsi:type="dcterms:W3CDTF">2021-07-19T11:59:28Z</dcterms:created>
  <dcterms:modified xsi:type="dcterms:W3CDTF">2024-05-23T14:40:30Z</dcterms:modified>
</cp:coreProperties>
</file>